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ST_JUSTDIGI/Dokumendid/EELARVE/Üldine/2024RE/2024 ministri käskkiri/VI muutmine ministri KK/"/>
    </mc:Choice>
  </mc:AlternateContent>
  <xr:revisionPtr revIDLastSave="26" documentId="13_ncr:1_{AFCF7DDE-E343-4D9B-B478-55920B830ECC}" xr6:coauthVersionLast="47" xr6:coauthVersionMax="47" xr10:uidLastSave="{9730E2D0-9796-41D4-90A1-BAD07A837139}"/>
  <bookViews>
    <workbookView xWindow="-108" yWindow="-108" windowWidth="30936" windowHeight="16776" xr2:uid="{00000000-000D-0000-FFFF-FFFF00000000}"/>
  </bookViews>
  <sheets>
    <sheet name="Lisa 3. EKEI" sheetId="1" r:id="rId1"/>
  </sheets>
  <externalReferences>
    <externalReference r:id="rId2"/>
  </externalReferences>
  <definedNames>
    <definedName name="_xlnm._FilterDatabase" localSheetId="0" hidden="1">'Lisa 3. EKEI'!$A$5:$E$41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P25" i="1"/>
  <c r="P26" i="1"/>
  <c r="P27" i="1"/>
  <c r="O32" i="1"/>
  <c r="O28" i="1"/>
  <c r="O23" i="1"/>
  <c r="O10" i="1" s="1"/>
  <c r="O19" i="1"/>
  <c r="O16" i="1"/>
  <c r="O13" i="1"/>
  <c r="O11" i="1"/>
  <c r="O9" i="1"/>
  <c r="M32" i="1"/>
  <c r="M28" i="1"/>
  <c r="M9" i="1" s="1"/>
  <c r="M23" i="1"/>
  <c r="M19" i="1"/>
  <c r="M16" i="1"/>
  <c r="M13" i="1"/>
  <c r="M11" i="1"/>
  <c r="K32" i="1"/>
  <c r="K28" i="1"/>
  <c r="K9" i="1" s="1"/>
  <c r="K23" i="1"/>
  <c r="K19" i="1"/>
  <c r="K16" i="1"/>
  <c r="K13" i="1"/>
  <c r="K11" i="1"/>
  <c r="K10" i="1"/>
  <c r="J27" i="1"/>
  <c r="L27" i="1" s="1"/>
  <c r="N27" i="1" s="1"/>
  <c r="I32" i="1"/>
  <c r="I28" i="1"/>
  <c r="I9" i="1" s="1"/>
  <c r="I23" i="1"/>
  <c r="I10" i="1" s="1"/>
  <c r="I19" i="1"/>
  <c r="I16" i="1"/>
  <c r="I13" i="1"/>
  <c r="I11" i="1"/>
  <c r="H32" i="1"/>
  <c r="H28" i="1"/>
  <c r="H9" i="1" s="1"/>
  <c r="H23" i="1"/>
  <c r="H10" i="1" s="1"/>
  <c r="H19" i="1"/>
  <c r="H16" i="1"/>
  <c r="H13" i="1"/>
  <c r="H11" i="1"/>
  <c r="O7" i="1" l="1"/>
  <c r="O6" i="1" s="1"/>
  <c r="M8" i="1"/>
  <c r="M7" i="1" s="1"/>
  <c r="I8" i="1"/>
  <c r="M10" i="1"/>
  <c r="K8" i="1"/>
  <c r="K7" i="1" s="1"/>
  <c r="H8" i="1"/>
  <c r="I7" i="1"/>
  <c r="I6" i="1" s="1"/>
  <c r="G22" i="1"/>
  <c r="J22" i="1" s="1"/>
  <c r="L22" i="1" s="1"/>
  <c r="N22" i="1" s="1"/>
  <c r="P22" i="1" s="1"/>
  <c r="G24" i="1"/>
  <c r="J24" i="1" s="1"/>
  <c r="L24" i="1" s="1"/>
  <c r="N24" i="1" s="1"/>
  <c r="P24" i="1" s="1"/>
  <c r="E10" i="1"/>
  <c r="F23" i="1"/>
  <c r="G23" i="1" s="1"/>
  <c r="J23" i="1" s="1"/>
  <c r="L23" i="1" s="1"/>
  <c r="N23" i="1" s="1"/>
  <c r="P23" i="1" s="1"/>
  <c r="G12" i="1"/>
  <c r="J12" i="1" s="1"/>
  <c r="L12" i="1" s="1"/>
  <c r="N12" i="1" s="1"/>
  <c r="P12" i="1" s="1"/>
  <c r="G14" i="1"/>
  <c r="J14" i="1" s="1"/>
  <c r="L14" i="1" s="1"/>
  <c r="N14" i="1" s="1"/>
  <c r="P14" i="1" s="1"/>
  <c r="G15" i="1"/>
  <c r="J15" i="1" s="1"/>
  <c r="L15" i="1" s="1"/>
  <c r="N15" i="1" s="1"/>
  <c r="P15" i="1" s="1"/>
  <c r="G17" i="1"/>
  <c r="J17" i="1" s="1"/>
  <c r="L17" i="1" s="1"/>
  <c r="N17" i="1" s="1"/>
  <c r="P17" i="1" s="1"/>
  <c r="G18" i="1"/>
  <c r="J18" i="1" s="1"/>
  <c r="L18" i="1" s="1"/>
  <c r="N18" i="1" s="1"/>
  <c r="P18" i="1" s="1"/>
  <c r="G20" i="1"/>
  <c r="J20" i="1" s="1"/>
  <c r="L20" i="1" s="1"/>
  <c r="N20" i="1" s="1"/>
  <c r="P20" i="1" s="1"/>
  <c r="G21" i="1"/>
  <c r="J21" i="1" s="1"/>
  <c r="L21" i="1" s="1"/>
  <c r="N21" i="1" s="1"/>
  <c r="P21" i="1" s="1"/>
  <c r="G29" i="1"/>
  <c r="J29" i="1" s="1"/>
  <c r="L29" i="1" s="1"/>
  <c r="N29" i="1" s="1"/>
  <c r="P29" i="1" s="1"/>
  <c r="G30" i="1"/>
  <c r="J30" i="1" s="1"/>
  <c r="L30" i="1" s="1"/>
  <c r="N30" i="1" s="1"/>
  <c r="P30" i="1" s="1"/>
  <c r="G31" i="1"/>
  <c r="J31" i="1" s="1"/>
  <c r="L31" i="1" s="1"/>
  <c r="N31" i="1" s="1"/>
  <c r="P31" i="1" s="1"/>
  <c r="G33" i="1"/>
  <c r="J33" i="1" s="1"/>
  <c r="L33" i="1" s="1"/>
  <c r="N33" i="1" s="1"/>
  <c r="P33" i="1" s="1"/>
  <c r="G34" i="1"/>
  <c r="J34" i="1" s="1"/>
  <c r="L34" i="1" s="1"/>
  <c r="N34" i="1" s="1"/>
  <c r="P34" i="1" s="1"/>
  <c r="G35" i="1"/>
  <c r="J35" i="1" s="1"/>
  <c r="L35" i="1" s="1"/>
  <c r="N35" i="1" s="1"/>
  <c r="P35" i="1" s="1"/>
  <c r="G36" i="1"/>
  <c r="J36" i="1" s="1"/>
  <c r="L36" i="1" s="1"/>
  <c r="N36" i="1" s="1"/>
  <c r="P36" i="1" s="1"/>
  <c r="G37" i="1"/>
  <c r="J37" i="1" s="1"/>
  <c r="L37" i="1" s="1"/>
  <c r="N37" i="1" s="1"/>
  <c r="P37" i="1" s="1"/>
  <c r="G38" i="1"/>
  <c r="J38" i="1" s="1"/>
  <c r="L38" i="1" s="1"/>
  <c r="N38" i="1" s="1"/>
  <c r="P38" i="1" s="1"/>
  <c r="G39" i="1"/>
  <c r="J39" i="1" s="1"/>
  <c r="L39" i="1" s="1"/>
  <c r="N39" i="1" s="1"/>
  <c r="P39" i="1" s="1"/>
  <c r="F32" i="1"/>
  <c r="F28" i="1"/>
  <c r="F9" i="1" s="1"/>
  <c r="F19" i="1"/>
  <c r="F16" i="1"/>
  <c r="F13" i="1"/>
  <c r="F11" i="1"/>
  <c r="M6" i="1" l="1"/>
  <c r="F10" i="1"/>
  <c r="G10" i="1" s="1"/>
  <c r="J10" i="1" s="1"/>
  <c r="L10" i="1" s="1"/>
  <c r="N10" i="1" s="1"/>
  <c r="P10" i="1" s="1"/>
  <c r="K6" i="1"/>
  <c r="H7" i="1"/>
  <c r="F8" i="1"/>
  <c r="F7" i="1" s="1"/>
  <c r="E11" i="1"/>
  <c r="G11" i="1" s="1"/>
  <c r="J11" i="1" s="1"/>
  <c r="L11" i="1" s="1"/>
  <c r="N11" i="1" s="1"/>
  <c r="P11" i="1" s="1"/>
  <c r="E32" i="1"/>
  <c r="G32" i="1" s="1"/>
  <c r="J32" i="1" s="1"/>
  <c r="L32" i="1" s="1"/>
  <c r="N32" i="1" s="1"/>
  <c r="P32" i="1" s="1"/>
  <c r="F6" i="1" l="1"/>
  <c r="H6" i="1"/>
  <c r="E28" i="1"/>
  <c r="G28" i="1" s="1"/>
  <c r="J28" i="1" s="1"/>
  <c r="L28" i="1" s="1"/>
  <c r="N28" i="1" s="1"/>
  <c r="P28" i="1" s="1"/>
  <c r="E19" i="1"/>
  <c r="G19" i="1" s="1"/>
  <c r="J19" i="1" s="1"/>
  <c r="L19" i="1" s="1"/>
  <c r="N19" i="1" s="1"/>
  <c r="P19" i="1" s="1"/>
  <c r="E16" i="1"/>
  <c r="G16" i="1" s="1"/>
  <c r="J16" i="1" s="1"/>
  <c r="L16" i="1" s="1"/>
  <c r="N16" i="1" s="1"/>
  <c r="P16" i="1" s="1"/>
  <c r="E13" i="1"/>
  <c r="G13" i="1" s="1"/>
  <c r="J13" i="1" s="1"/>
  <c r="L13" i="1" s="1"/>
  <c r="N13" i="1" s="1"/>
  <c r="P13" i="1" s="1"/>
  <c r="E8" i="1" l="1"/>
  <c r="G8" i="1" s="1"/>
  <c r="J8" i="1" s="1"/>
  <c r="L8" i="1" s="1"/>
  <c r="N8" i="1" s="1"/>
  <c r="P8" i="1" s="1"/>
  <c r="E9" i="1"/>
  <c r="G9" i="1" s="1"/>
  <c r="J9" i="1" s="1"/>
  <c r="L9" i="1" s="1"/>
  <c r="N9" i="1" s="1"/>
  <c r="P9" i="1" s="1"/>
  <c r="E7" i="1" l="1"/>
  <c r="G7" i="1" s="1"/>
  <c r="J7" i="1" s="1"/>
  <c r="L7" i="1" s="1"/>
  <c r="N7" i="1" s="1"/>
  <c r="P7" i="1" s="1"/>
  <c r="E6" i="1" l="1"/>
  <c r="G6" i="1" s="1"/>
  <c r="J6" i="1" s="1"/>
  <c r="L6" i="1" s="1"/>
  <c r="N6" i="1" s="1"/>
  <c r="P6" i="1" s="1"/>
</calcChain>
</file>

<file path=xl/sharedStrings.xml><?xml version="1.0" encoding="utf-8"?>
<sst xmlns="http://schemas.openxmlformats.org/spreadsheetml/2006/main" count="50" uniqueCount="38">
  <si>
    <t>.2024. a käskkirja nr</t>
  </si>
  <si>
    <t>Lisa 3</t>
  </si>
  <si>
    <t>Eesti Kohtuekspertiisi Instituudi 2024. aasta eelarve</t>
  </si>
  <si>
    <t>Eelarve liik</t>
  </si>
  <si>
    <t>Eelarve konto</t>
  </si>
  <si>
    <t>Objekt</t>
  </si>
  <si>
    <t xml:space="preserve">2024. a esialgne eelarve </t>
  </si>
  <si>
    <t>Ülekantavad vahendid</t>
  </si>
  <si>
    <t>Kuni käskkirja jõustumiseni kehtiv 2024 a. eelarve</t>
  </si>
  <si>
    <t>Eelarve muudatused</t>
  </si>
  <si>
    <t>Seaduse muudatus</t>
  </si>
  <si>
    <t>2024. a eelarve kokku</t>
  </si>
  <si>
    <t>Eesti Kohtuekspertiisi Instituut</t>
  </si>
  <si>
    <t>KULUD</t>
  </si>
  <si>
    <t>Programmi tegevus: Kriminaalpoliitika kujundamine ja elluviimine, sh ennetus</t>
  </si>
  <si>
    <t>Käibemaks</t>
  </si>
  <si>
    <t>INVESTEERINGUD</t>
  </si>
  <si>
    <t>sh investeeringute käibemaks</t>
  </si>
  <si>
    <t>Toetused</t>
  </si>
  <si>
    <t>sh liikmemaksud</t>
  </si>
  <si>
    <t>SE000003</t>
  </si>
  <si>
    <t>Tööjõukulud</t>
  </si>
  <si>
    <t>Kindlaksmääratud tööjõukulud</t>
  </si>
  <si>
    <t>Tegevuskulud, v.a tööjõukulud</t>
  </si>
  <si>
    <t>Majandamiskulud</t>
  </si>
  <si>
    <t>RKAS</t>
  </si>
  <si>
    <t>SE000028</t>
  </si>
  <si>
    <t>Investeeringud</t>
  </si>
  <si>
    <t>Masinad ja seadmed</t>
  </si>
  <si>
    <t>IN004000</t>
  </si>
  <si>
    <t>sh majandamiskulude käibemaks</t>
  </si>
  <si>
    <t>sh RKAS käibemaks</t>
  </si>
  <si>
    <t>Tuludest sõltuvad vahendid</t>
  </si>
  <si>
    <t>Investeeringute käibemaks</t>
  </si>
  <si>
    <t>Amortisatsioon</t>
  </si>
  <si>
    <t>Vabariigi Valitsuse sihtotstarbelisest reservist</t>
  </si>
  <si>
    <t>Energiasäästumeetme rakendamise rahastus</t>
  </si>
  <si>
    <t>SR030138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</si>
</sst>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3" fontId="6" fillId="0" borderId="0" xfId="2" applyNumberFormat="1" applyFont="1"/>
    <xf numFmtId="0" fontId="12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left" indent="2"/>
    </xf>
    <xf numFmtId="0" fontId="4" fillId="0" borderId="0" xfId="1" applyFont="1" applyAlignment="1">
      <alignment horizontal="right"/>
    </xf>
    <xf numFmtId="0" fontId="6" fillId="0" borderId="0" xfId="2" applyFont="1"/>
    <xf numFmtId="0" fontId="4" fillId="0" borderId="0" xfId="2" applyFont="1"/>
    <xf numFmtId="0" fontId="12" fillId="0" borderId="0" xfId="1" applyFont="1"/>
    <xf numFmtId="3" fontId="4" fillId="0" borderId="0" xfId="1" applyNumberFormat="1" applyFont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/>
    <xf numFmtId="0" fontId="16" fillId="0" borderId="0" xfId="2" applyFont="1" applyAlignment="1">
      <alignment horizontal="right"/>
    </xf>
    <xf numFmtId="0" fontId="16" fillId="0" borderId="0" xfId="2" applyFont="1"/>
    <xf numFmtId="0" fontId="17" fillId="2" borderId="0" xfId="1" applyFont="1" applyFill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18" fillId="0" borderId="0" xfId="0" applyFont="1" applyAlignment="1">
      <alignment horizontal="left" indent="1"/>
    </xf>
    <xf numFmtId="0" fontId="4" fillId="0" borderId="0" xfId="3" applyFont="1" applyAlignment="1">
      <alignment horizontal="left" indent="1"/>
    </xf>
    <xf numFmtId="0" fontId="12" fillId="0" borderId="0" xfId="3" applyFont="1"/>
    <xf numFmtId="0" fontId="6" fillId="0" borderId="0" xfId="3" applyFont="1" applyAlignment="1">
      <alignment horizontal="center"/>
    </xf>
    <xf numFmtId="0" fontId="6" fillId="0" borderId="0" xfId="3" applyFont="1"/>
    <xf numFmtId="0" fontId="17" fillId="2" borderId="0" xfId="3" applyFont="1" applyFill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V22" sqref="V22"/>
    </sheetView>
  </sheetViews>
  <sheetFormatPr defaultColWidth="9.44140625" defaultRowHeight="13.8" x14ac:dyDescent="0.3"/>
  <cols>
    <col min="1" max="1" width="48.33203125" style="1" customWidth="1"/>
    <col min="2" max="3" width="7.88671875" style="3" customWidth="1"/>
    <col min="4" max="4" width="9.33203125" style="1" customWidth="1"/>
    <col min="5" max="5" width="14.109375" style="1" customWidth="1"/>
    <col min="6" max="6" width="13.6640625" style="1" hidden="1" customWidth="1"/>
    <col min="7" max="7" width="15" style="1" hidden="1" customWidth="1"/>
    <col min="8" max="10" width="12.88671875" style="1" hidden="1" customWidth="1"/>
    <col min="11" max="11" width="12.6640625" style="1" hidden="1" customWidth="1"/>
    <col min="12" max="13" width="14" style="1" hidden="1" customWidth="1"/>
    <col min="14" max="14" width="16" style="1" customWidth="1"/>
    <col min="15" max="15" width="16.5546875" style="1" customWidth="1"/>
    <col min="16" max="16" width="14.5546875" style="1" customWidth="1"/>
    <col min="17" max="16384" width="9.44140625" style="1"/>
  </cols>
  <sheetData>
    <row r="1" spans="1:16" x14ac:dyDescent="0.3">
      <c r="A1" s="2"/>
      <c r="P1" s="26" t="s">
        <v>0</v>
      </c>
    </row>
    <row r="2" spans="1:16" x14ac:dyDescent="0.3">
      <c r="A2" s="2"/>
      <c r="P2" s="26" t="s">
        <v>1</v>
      </c>
    </row>
    <row r="3" spans="1:16" ht="15.6" x14ac:dyDescent="0.3">
      <c r="A3" s="32" t="s">
        <v>2</v>
      </c>
      <c r="E3" s="4"/>
    </row>
    <row r="4" spans="1:16" ht="15" customHeight="1" x14ac:dyDescent="0.3">
      <c r="A4" s="5"/>
      <c r="E4" s="4"/>
    </row>
    <row r="5" spans="1:16" s="5" customFormat="1" ht="55.2" x14ac:dyDescent="0.3">
      <c r="A5" s="35"/>
      <c r="B5" s="35" t="s">
        <v>3</v>
      </c>
      <c r="C5" s="35" t="s">
        <v>4</v>
      </c>
      <c r="D5" s="35" t="s">
        <v>5</v>
      </c>
      <c r="E5" s="35" t="s">
        <v>6</v>
      </c>
      <c r="F5" s="35" t="s">
        <v>7</v>
      </c>
      <c r="G5" s="42" t="s">
        <v>8</v>
      </c>
      <c r="H5" s="42" t="s">
        <v>9</v>
      </c>
      <c r="I5" s="42" t="s">
        <v>7</v>
      </c>
      <c r="J5" s="42" t="s">
        <v>8</v>
      </c>
      <c r="K5" s="42" t="s">
        <v>9</v>
      </c>
      <c r="L5" s="42" t="s">
        <v>8</v>
      </c>
      <c r="M5" s="42" t="s">
        <v>10</v>
      </c>
      <c r="N5" s="42" t="s">
        <v>8</v>
      </c>
      <c r="O5" s="42" t="s">
        <v>35</v>
      </c>
      <c r="P5" s="42" t="s">
        <v>11</v>
      </c>
    </row>
    <row r="6" spans="1:16" s="5" customFormat="1" ht="17.399999999999999" x14ac:dyDescent="0.35">
      <c r="A6" s="7" t="s">
        <v>12</v>
      </c>
      <c r="B6" s="8"/>
      <c r="C6" s="8"/>
      <c r="D6" s="23"/>
      <c r="E6" s="11">
        <f>E7+E10</f>
        <v>10713784.665999999</v>
      </c>
      <c r="F6" s="11">
        <f>F7+F10</f>
        <v>1513649</v>
      </c>
      <c r="G6" s="11">
        <f>E6+F6</f>
        <v>12227433.665999999</v>
      </c>
      <c r="H6" s="11">
        <f>H7+H10</f>
        <v>50295</v>
      </c>
      <c r="I6" s="11">
        <f>I7+I10</f>
        <v>257630</v>
      </c>
      <c r="J6" s="11">
        <f>G6+H6+I6</f>
        <v>12535358.665999999</v>
      </c>
      <c r="K6" s="11">
        <f>K7+K10</f>
        <v>134395</v>
      </c>
      <c r="L6" s="11">
        <f>J6+K6</f>
        <v>12669753.665999999</v>
      </c>
      <c r="M6" s="11">
        <f>M7+M10</f>
        <v>230000</v>
      </c>
      <c r="N6" s="11">
        <f>L6+M6</f>
        <v>12899753.665999999</v>
      </c>
      <c r="O6" s="11">
        <f>O7+O10</f>
        <v>7490</v>
      </c>
      <c r="P6" s="11">
        <f>N6+O6</f>
        <v>12907243.665999999</v>
      </c>
    </row>
    <row r="7" spans="1:16" s="27" customFormat="1" ht="17.399999999999999" x14ac:dyDescent="0.35">
      <c r="A7" s="7" t="s">
        <v>13</v>
      </c>
      <c r="B7" s="33"/>
      <c r="C7" s="33"/>
      <c r="D7" s="34"/>
      <c r="E7" s="11">
        <f>E8+E9</f>
        <v>10689784.665999999</v>
      </c>
      <c r="F7" s="11">
        <f>F8+F9</f>
        <v>0</v>
      </c>
      <c r="G7" s="11">
        <f t="shared" ref="G7:G39" si="0">E7+F7</f>
        <v>10689784.665999999</v>
      </c>
      <c r="H7" s="11">
        <f>H8+H9</f>
        <v>50295</v>
      </c>
      <c r="I7" s="11">
        <f>I8+I9</f>
        <v>257630</v>
      </c>
      <c r="J7" s="11">
        <f t="shared" ref="J7:J39" si="1">G7+H7+I7</f>
        <v>10997709.665999999</v>
      </c>
      <c r="K7" s="11">
        <f>K8+K9</f>
        <v>134395</v>
      </c>
      <c r="L7" s="11">
        <f t="shared" ref="L7:L39" si="2">J7+K7</f>
        <v>11132104.665999999</v>
      </c>
      <c r="M7" s="11">
        <f>M8+M9</f>
        <v>-320000</v>
      </c>
      <c r="N7" s="11">
        <f t="shared" ref="N7:N39" si="3">L7+M7</f>
        <v>10812104.665999999</v>
      </c>
      <c r="O7" s="11">
        <f>O8+O9</f>
        <v>7490</v>
      </c>
      <c r="P7" s="11">
        <f t="shared" ref="P7:P39" si="4">N7+O7</f>
        <v>10819594.665999999</v>
      </c>
    </row>
    <row r="8" spans="1:16" s="27" customFormat="1" ht="15.6" x14ac:dyDescent="0.3">
      <c r="A8" s="12" t="s">
        <v>14</v>
      </c>
      <c r="B8" s="28"/>
      <c r="C8" s="30"/>
      <c r="D8" s="29"/>
      <c r="E8" s="13">
        <f>E13+E16+E19+E34+E35+E39</f>
        <v>9965029</v>
      </c>
      <c r="F8" s="13">
        <f>F13+F16+F19+F34+F35+F39</f>
        <v>0</v>
      </c>
      <c r="G8" s="13">
        <f t="shared" si="0"/>
        <v>9965029</v>
      </c>
      <c r="H8" s="13">
        <f>H13+H16+H19+H34+H35+H39</f>
        <v>50295</v>
      </c>
      <c r="I8" s="13">
        <f>I13+I16+I19+I34+I35+I39</f>
        <v>257630</v>
      </c>
      <c r="J8" s="13">
        <f t="shared" si="1"/>
        <v>10272954</v>
      </c>
      <c r="K8" s="13">
        <f>K13+K16+K19+K34+K35+K39</f>
        <v>134395</v>
      </c>
      <c r="L8" s="13">
        <f t="shared" si="2"/>
        <v>10407349</v>
      </c>
      <c r="M8" s="13">
        <f>M13+M16+M19+M34+M35+M39</f>
        <v>-320000</v>
      </c>
      <c r="N8" s="13">
        <f t="shared" si="3"/>
        <v>10087349</v>
      </c>
      <c r="O8" s="13">
        <f>O13+O16+O19+O34+O35+O39+O26</f>
        <v>7490</v>
      </c>
      <c r="P8" s="13">
        <f t="shared" si="4"/>
        <v>10094839</v>
      </c>
    </row>
    <row r="9" spans="1:16" s="27" customFormat="1" ht="15.6" x14ac:dyDescent="0.3">
      <c r="A9" s="31" t="s">
        <v>15</v>
      </c>
      <c r="B9" s="28"/>
      <c r="C9" s="30"/>
      <c r="D9" s="29"/>
      <c r="E9" s="32">
        <f>E28+E36</f>
        <v>724755.66599999997</v>
      </c>
      <c r="F9" s="32">
        <f>F28+F36</f>
        <v>0</v>
      </c>
      <c r="G9" s="32">
        <f t="shared" si="0"/>
        <v>724755.66599999997</v>
      </c>
      <c r="H9" s="32">
        <f>H28+H36</f>
        <v>0</v>
      </c>
      <c r="I9" s="32">
        <f>I28+I36</f>
        <v>0</v>
      </c>
      <c r="J9" s="32">
        <f t="shared" si="1"/>
        <v>724755.66599999997</v>
      </c>
      <c r="K9" s="32">
        <f>K28+K36</f>
        <v>0</v>
      </c>
      <c r="L9" s="32">
        <f t="shared" si="2"/>
        <v>724755.66599999997</v>
      </c>
      <c r="M9" s="32">
        <f>M28+M36</f>
        <v>0</v>
      </c>
      <c r="N9" s="32">
        <f t="shared" si="3"/>
        <v>724755.66599999997</v>
      </c>
      <c r="O9" s="32">
        <f>O28+O36</f>
        <v>0</v>
      </c>
      <c r="P9" s="32">
        <f t="shared" si="4"/>
        <v>724755.66599999997</v>
      </c>
    </row>
    <row r="10" spans="1:16" s="27" customFormat="1" ht="17.399999999999999" x14ac:dyDescent="0.35">
      <c r="A10" s="7" t="s">
        <v>16</v>
      </c>
      <c r="B10" s="33"/>
      <c r="C10" s="33"/>
      <c r="D10" s="34"/>
      <c r="E10" s="11">
        <f>E33+E37</f>
        <v>24000</v>
      </c>
      <c r="F10" s="11">
        <f>F23</f>
        <v>1513649</v>
      </c>
      <c r="G10" s="11">
        <f t="shared" si="0"/>
        <v>1537649</v>
      </c>
      <c r="H10" s="11">
        <f>H23</f>
        <v>0</v>
      </c>
      <c r="I10" s="11">
        <f>I23</f>
        <v>0</v>
      </c>
      <c r="J10" s="11">
        <f t="shared" si="1"/>
        <v>1537649</v>
      </c>
      <c r="K10" s="11">
        <f>K23</f>
        <v>0</v>
      </c>
      <c r="L10" s="11">
        <f t="shared" si="2"/>
        <v>1537649</v>
      </c>
      <c r="M10" s="11">
        <f>M23</f>
        <v>550000</v>
      </c>
      <c r="N10" s="11">
        <f t="shared" si="3"/>
        <v>2087649</v>
      </c>
      <c r="O10" s="11">
        <f>O23</f>
        <v>0</v>
      </c>
      <c r="P10" s="11">
        <f t="shared" si="4"/>
        <v>2087649</v>
      </c>
    </row>
    <row r="11" spans="1:16" s="27" customFormat="1" ht="17.399999999999999" x14ac:dyDescent="0.35">
      <c r="A11" s="37" t="s">
        <v>17</v>
      </c>
      <c r="B11" s="33"/>
      <c r="C11" s="33"/>
      <c r="D11" s="34"/>
      <c r="E11" s="11">
        <f>E37</f>
        <v>4000</v>
      </c>
      <c r="F11" s="11">
        <f>F37</f>
        <v>0</v>
      </c>
      <c r="G11" s="11">
        <f t="shared" si="0"/>
        <v>4000</v>
      </c>
      <c r="H11" s="11">
        <f>H37</f>
        <v>0</v>
      </c>
      <c r="I11" s="11">
        <f>I37</f>
        <v>0</v>
      </c>
      <c r="J11" s="11">
        <f t="shared" si="1"/>
        <v>4000</v>
      </c>
      <c r="K11" s="11">
        <f>K37</f>
        <v>0</v>
      </c>
      <c r="L11" s="11">
        <f t="shared" si="2"/>
        <v>4000</v>
      </c>
      <c r="M11" s="11">
        <f>M37</f>
        <v>0</v>
      </c>
      <c r="N11" s="11">
        <f t="shared" si="3"/>
        <v>4000</v>
      </c>
      <c r="O11" s="11">
        <f>O37</f>
        <v>0</v>
      </c>
      <c r="P11" s="11">
        <f t="shared" si="4"/>
        <v>4000</v>
      </c>
    </row>
    <row r="12" spans="1:16" s="5" customFormat="1" ht="15.6" x14ac:dyDescent="0.3">
      <c r="A12" s="12"/>
      <c r="B12" s="14"/>
      <c r="C12" s="10"/>
      <c r="D12" s="9"/>
      <c r="E12" s="13"/>
      <c r="F12" s="13"/>
      <c r="G12" s="13">
        <f t="shared" si="0"/>
        <v>0</v>
      </c>
      <c r="H12" s="13"/>
      <c r="I12" s="13"/>
      <c r="J12" s="13">
        <f t="shared" si="1"/>
        <v>0</v>
      </c>
      <c r="K12" s="13"/>
      <c r="L12" s="13">
        <f t="shared" si="2"/>
        <v>0</v>
      </c>
      <c r="M12" s="13"/>
      <c r="N12" s="13">
        <f t="shared" si="3"/>
        <v>0</v>
      </c>
      <c r="O12" s="13"/>
      <c r="P12" s="13">
        <f t="shared" si="4"/>
        <v>0</v>
      </c>
    </row>
    <row r="13" spans="1:16" s="5" customFormat="1" ht="15.6" x14ac:dyDescent="0.3">
      <c r="A13" s="17" t="s">
        <v>18</v>
      </c>
      <c r="B13" s="14"/>
      <c r="C13" s="10"/>
      <c r="D13" s="9"/>
      <c r="E13" s="13">
        <f>E14</f>
        <v>3804</v>
      </c>
      <c r="F13" s="13">
        <f>F14</f>
        <v>0</v>
      </c>
      <c r="G13" s="13">
        <f t="shared" si="0"/>
        <v>3804</v>
      </c>
      <c r="H13" s="13">
        <f>H14</f>
        <v>0</v>
      </c>
      <c r="I13" s="13">
        <f>I14</f>
        <v>0</v>
      </c>
      <c r="J13" s="13">
        <f t="shared" si="1"/>
        <v>3804</v>
      </c>
      <c r="K13" s="13">
        <f>K14</f>
        <v>0</v>
      </c>
      <c r="L13" s="13">
        <f t="shared" si="2"/>
        <v>3804</v>
      </c>
      <c r="M13" s="13">
        <f>M14</f>
        <v>0</v>
      </c>
      <c r="N13" s="13">
        <f t="shared" si="3"/>
        <v>3804</v>
      </c>
      <c r="O13" s="13">
        <f>O14</f>
        <v>0</v>
      </c>
      <c r="P13" s="13">
        <f t="shared" si="4"/>
        <v>3804</v>
      </c>
    </row>
    <row r="14" spans="1:16" s="5" customFormat="1" x14ac:dyDescent="0.3">
      <c r="A14" s="21" t="s">
        <v>19</v>
      </c>
      <c r="B14" s="15">
        <v>20</v>
      </c>
      <c r="C14" s="15">
        <v>45</v>
      </c>
      <c r="D14" s="15" t="s">
        <v>20</v>
      </c>
      <c r="E14" s="19">
        <v>3804</v>
      </c>
      <c r="F14" s="19"/>
      <c r="G14" s="19">
        <f t="shared" si="0"/>
        <v>3804</v>
      </c>
      <c r="H14" s="19"/>
      <c r="I14" s="19"/>
      <c r="J14" s="19">
        <f t="shared" si="1"/>
        <v>3804</v>
      </c>
      <c r="K14" s="19"/>
      <c r="L14" s="19">
        <f t="shared" si="2"/>
        <v>3804</v>
      </c>
      <c r="M14" s="19"/>
      <c r="N14" s="19">
        <f t="shared" si="3"/>
        <v>3804</v>
      </c>
      <c r="O14" s="19"/>
      <c r="P14" s="19">
        <f t="shared" si="4"/>
        <v>3804</v>
      </c>
    </row>
    <row r="15" spans="1:16" s="5" customFormat="1" ht="15.6" x14ac:dyDescent="0.3">
      <c r="A15" s="12"/>
      <c r="B15" s="14"/>
      <c r="C15" s="10"/>
      <c r="D15" s="9"/>
      <c r="E15" s="9">
        <v>0</v>
      </c>
      <c r="F15" s="9">
        <v>0</v>
      </c>
      <c r="G15" s="9">
        <f t="shared" si="0"/>
        <v>0</v>
      </c>
      <c r="H15" s="9">
        <v>0</v>
      </c>
      <c r="I15" s="9">
        <v>0</v>
      </c>
      <c r="J15" s="9">
        <f t="shared" si="1"/>
        <v>0</v>
      </c>
      <c r="K15" s="9">
        <v>0</v>
      </c>
      <c r="L15" s="9">
        <f t="shared" si="2"/>
        <v>0</v>
      </c>
      <c r="M15" s="9">
        <v>0</v>
      </c>
      <c r="N15" s="9">
        <f t="shared" si="3"/>
        <v>0</v>
      </c>
      <c r="O15" s="9">
        <v>0</v>
      </c>
      <c r="P15" s="9">
        <f t="shared" si="4"/>
        <v>0</v>
      </c>
    </row>
    <row r="16" spans="1:16" s="5" customFormat="1" x14ac:dyDescent="0.3">
      <c r="A16" s="17" t="s">
        <v>21</v>
      </c>
      <c r="B16" s="14"/>
      <c r="C16" s="10"/>
      <c r="D16" s="9"/>
      <c r="E16" s="16">
        <f>E17</f>
        <v>5756680</v>
      </c>
      <c r="F16" s="16">
        <f>F17</f>
        <v>0</v>
      </c>
      <c r="G16" s="16">
        <f t="shared" si="0"/>
        <v>5756680</v>
      </c>
      <c r="H16" s="16">
        <f>H17</f>
        <v>0</v>
      </c>
      <c r="I16" s="16">
        <f>I17</f>
        <v>0</v>
      </c>
      <c r="J16" s="16">
        <f t="shared" si="1"/>
        <v>5756680</v>
      </c>
      <c r="K16" s="16">
        <f>K17</f>
        <v>134395</v>
      </c>
      <c r="L16" s="16">
        <f t="shared" si="2"/>
        <v>5891075</v>
      </c>
      <c r="M16" s="16">
        <f>M17</f>
        <v>0</v>
      </c>
      <c r="N16" s="16">
        <f t="shared" si="3"/>
        <v>5891075</v>
      </c>
      <c r="O16" s="16">
        <f>O17</f>
        <v>0</v>
      </c>
      <c r="P16" s="16">
        <f t="shared" si="4"/>
        <v>5891075</v>
      </c>
    </row>
    <row r="17" spans="1:16" s="5" customFormat="1" x14ac:dyDescent="0.3">
      <c r="A17" s="18" t="s">
        <v>22</v>
      </c>
      <c r="B17" s="15">
        <v>20</v>
      </c>
      <c r="C17" s="15">
        <v>50</v>
      </c>
      <c r="D17" s="15"/>
      <c r="E17" s="19">
        <v>5756680</v>
      </c>
      <c r="F17" s="19"/>
      <c r="G17" s="19">
        <f t="shared" si="0"/>
        <v>5756680</v>
      </c>
      <c r="H17" s="19"/>
      <c r="I17" s="19"/>
      <c r="J17" s="19">
        <f t="shared" si="1"/>
        <v>5756680</v>
      </c>
      <c r="K17" s="19">
        <v>134395</v>
      </c>
      <c r="L17" s="19">
        <f t="shared" si="2"/>
        <v>5891075</v>
      </c>
      <c r="M17" s="19"/>
      <c r="N17" s="19">
        <f t="shared" si="3"/>
        <v>5891075</v>
      </c>
      <c r="O17" s="19"/>
      <c r="P17" s="19">
        <f t="shared" si="4"/>
        <v>5891075</v>
      </c>
    </row>
    <row r="18" spans="1:16" s="5" customFormat="1" x14ac:dyDescent="0.3">
      <c r="A18" s="24"/>
      <c r="B18" s="15"/>
      <c r="C18" s="15"/>
      <c r="D18" s="15"/>
      <c r="E18" s="24">
        <v>0</v>
      </c>
      <c r="F18" s="24">
        <v>0</v>
      </c>
      <c r="G18" s="24">
        <f t="shared" si="0"/>
        <v>0</v>
      </c>
      <c r="H18" s="24">
        <v>0</v>
      </c>
      <c r="I18" s="24">
        <v>0</v>
      </c>
      <c r="J18" s="24">
        <f t="shared" si="1"/>
        <v>0</v>
      </c>
      <c r="K18" s="24">
        <v>0</v>
      </c>
      <c r="L18" s="24">
        <f t="shared" si="2"/>
        <v>0</v>
      </c>
      <c r="M18" s="24">
        <v>0</v>
      </c>
      <c r="N18" s="24">
        <f t="shared" si="3"/>
        <v>0</v>
      </c>
      <c r="O18" s="24">
        <v>0</v>
      </c>
      <c r="P18" s="24">
        <f t="shared" si="4"/>
        <v>0</v>
      </c>
    </row>
    <row r="19" spans="1:16" s="5" customFormat="1" x14ac:dyDescent="0.3">
      <c r="A19" s="25" t="s">
        <v>23</v>
      </c>
      <c r="B19" s="15"/>
      <c r="C19" s="15"/>
      <c r="D19" s="15"/>
      <c r="E19" s="16">
        <f>E20+E21</f>
        <v>3699463</v>
      </c>
      <c r="F19" s="16">
        <f>F20+F21</f>
        <v>0</v>
      </c>
      <c r="G19" s="16">
        <f t="shared" si="0"/>
        <v>3699463</v>
      </c>
      <c r="H19" s="16">
        <f>H20+H21</f>
        <v>50295</v>
      </c>
      <c r="I19" s="16">
        <f>I20+I21</f>
        <v>257630</v>
      </c>
      <c r="J19" s="16">
        <f t="shared" si="1"/>
        <v>4007388</v>
      </c>
      <c r="K19" s="16">
        <f>K20+K21</f>
        <v>0</v>
      </c>
      <c r="L19" s="16">
        <f t="shared" si="2"/>
        <v>4007388</v>
      </c>
      <c r="M19" s="16">
        <f>M20+M21</f>
        <v>-320000</v>
      </c>
      <c r="N19" s="16">
        <f t="shared" si="3"/>
        <v>3687388</v>
      </c>
      <c r="O19" s="16">
        <f>O20+O21</f>
        <v>0</v>
      </c>
      <c r="P19" s="16">
        <f t="shared" si="4"/>
        <v>3687388</v>
      </c>
    </row>
    <row r="20" spans="1:16" s="5" customFormat="1" x14ac:dyDescent="0.3">
      <c r="A20" s="18" t="s">
        <v>24</v>
      </c>
      <c r="B20" s="15">
        <v>20</v>
      </c>
      <c r="C20" s="15">
        <v>55</v>
      </c>
      <c r="D20" s="15"/>
      <c r="E20" s="19">
        <v>2242465</v>
      </c>
      <c r="F20" s="19"/>
      <c r="G20" s="19">
        <f t="shared" si="0"/>
        <v>2242465</v>
      </c>
      <c r="H20" s="19">
        <v>50295</v>
      </c>
      <c r="I20" s="19">
        <v>257630</v>
      </c>
      <c r="J20" s="19">
        <f t="shared" si="1"/>
        <v>2550390</v>
      </c>
      <c r="K20" s="19"/>
      <c r="L20" s="19">
        <f t="shared" si="2"/>
        <v>2550390</v>
      </c>
      <c r="M20" s="19">
        <v>-320000</v>
      </c>
      <c r="N20" s="19">
        <f t="shared" si="3"/>
        <v>2230390</v>
      </c>
      <c r="O20" s="19"/>
      <c r="P20" s="19">
        <f t="shared" si="4"/>
        <v>2230390</v>
      </c>
    </row>
    <row r="21" spans="1:16" s="5" customFormat="1" x14ac:dyDescent="0.3">
      <c r="A21" s="18" t="s">
        <v>25</v>
      </c>
      <c r="B21" s="15">
        <v>20</v>
      </c>
      <c r="C21" s="15">
        <v>55</v>
      </c>
      <c r="D21" s="15" t="s">
        <v>26</v>
      </c>
      <c r="E21" s="19">
        <v>1456998</v>
      </c>
      <c r="F21" s="19"/>
      <c r="G21" s="19">
        <f t="shared" si="0"/>
        <v>1456998</v>
      </c>
      <c r="H21" s="19"/>
      <c r="I21" s="19"/>
      <c r="J21" s="19">
        <f t="shared" si="1"/>
        <v>1456998</v>
      </c>
      <c r="K21" s="19"/>
      <c r="L21" s="19">
        <f t="shared" si="2"/>
        <v>1456998</v>
      </c>
      <c r="M21" s="19"/>
      <c r="N21" s="19">
        <f t="shared" si="3"/>
        <v>1456998</v>
      </c>
      <c r="O21" s="19"/>
      <c r="P21" s="19">
        <f t="shared" si="4"/>
        <v>1456998</v>
      </c>
    </row>
    <row r="22" spans="1:16" s="5" customFormat="1" x14ac:dyDescent="0.3">
      <c r="A22" s="18"/>
      <c r="B22" s="14"/>
      <c r="C22" s="14"/>
      <c r="D22" s="15"/>
      <c r="E22" s="19">
        <v>0</v>
      </c>
      <c r="F22" s="19">
        <v>0</v>
      </c>
      <c r="G22" s="19">
        <f t="shared" si="0"/>
        <v>0</v>
      </c>
      <c r="H22" s="19">
        <v>0</v>
      </c>
      <c r="I22" s="19">
        <v>0</v>
      </c>
      <c r="J22" s="19">
        <f t="shared" si="1"/>
        <v>0</v>
      </c>
      <c r="K22" s="19">
        <v>0</v>
      </c>
      <c r="L22" s="19">
        <f t="shared" si="2"/>
        <v>0</v>
      </c>
      <c r="M22" s="19">
        <v>0</v>
      </c>
      <c r="N22" s="19">
        <f t="shared" si="3"/>
        <v>0</v>
      </c>
      <c r="O22" s="19">
        <v>0</v>
      </c>
      <c r="P22" s="19">
        <f t="shared" si="4"/>
        <v>0</v>
      </c>
    </row>
    <row r="23" spans="1:16" s="5" customFormat="1" x14ac:dyDescent="0.3">
      <c r="A23" s="39" t="s">
        <v>27</v>
      </c>
      <c r="B23" s="40"/>
      <c r="C23" s="40"/>
      <c r="D23" s="41"/>
      <c r="E23" s="19"/>
      <c r="F23" s="16">
        <f>F24</f>
        <v>1513649</v>
      </c>
      <c r="G23" s="16">
        <f t="shared" si="0"/>
        <v>1513649</v>
      </c>
      <c r="H23" s="16">
        <f>H24</f>
        <v>0</v>
      </c>
      <c r="I23" s="16">
        <f>I24</f>
        <v>0</v>
      </c>
      <c r="J23" s="16">
        <f t="shared" si="1"/>
        <v>1513649</v>
      </c>
      <c r="K23" s="16">
        <f>K24</f>
        <v>0</v>
      </c>
      <c r="L23" s="16">
        <f t="shared" si="2"/>
        <v>1513649</v>
      </c>
      <c r="M23" s="16">
        <f>M24</f>
        <v>550000</v>
      </c>
      <c r="N23" s="16">
        <f t="shared" si="3"/>
        <v>2063649</v>
      </c>
      <c r="O23" s="16">
        <f>O24</f>
        <v>0</v>
      </c>
      <c r="P23" s="16">
        <f t="shared" si="4"/>
        <v>2063649</v>
      </c>
    </row>
    <row r="24" spans="1:16" s="5" customFormat="1" x14ac:dyDescent="0.3">
      <c r="A24" s="38" t="s">
        <v>28</v>
      </c>
      <c r="B24" s="36">
        <v>20</v>
      </c>
      <c r="C24" s="36">
        <v>15</v>
      </c>
      <c r="D24" s="36" t="s">
        <v>29</v>
      </c>
      <c r="E24" s="19"/>
      <c r="F24" s="19">
        <v>1513649</v>
      </c>
      <c r="G24" s="19">
        <f t="shared" si="0"/>
        <v>1513649</v>
      </c>
      <c r="H24" s="19"/>
      <c r="I24" s="19"/>
      <c r="J24" s="19">
        <f t="shared" si="1"/>
        <v>1513649</v>
      </c>
      <c r="K24" s="19"/>
      <c r="L24" s="19">
        <f t="shared" si="2"/>
        <v>1513649</v>
      </c>
      <c r="M24" s="19">
        <v>550000</v>
      </c>
      <c r="N24" s="19">
        <f t="shared" si="3"/>
        <v>2063649</v>
      </c>
      <c r="O24" s="19"/>
      <c r="P24" s="19">
        <f t="shared" si="4"/>
        <v>2063649</v>
      </c>
    </row>
    <row r="25" spans="1:16" s="5" customFormat="1" x14ac:dyDescent="0.3">
      <c r="A25" s="38"/>
      <c r="B25" s="36"/>
      <c r="C25" s="36"/>
      <c r="D25" s="36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f t="shared" si="4"/>
        <v>0</v>
      </c>
    </row>
    <row r="26" spans="1:16" s="5" customFormat="1" x14ac:dyDescent="0.3">
      <c r="A26" s="39" t="s">
        <v>36</v>
      </c>
      <c r="B26" s="36">
        <v>20</v>
      </c>
      <c r="C26" s="36">
        <v>55</v>
      </c>
      <c r="D26" s="36" t="s">
        <v>37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6">
        <v>7490</v>
      </c>
      <c r="P26" s="16">
        <f t="shared" si="4"/>
        <v>7490</v>
      </c>
    </row>
    <row r="27" spans="1:16" s="5" customFormat="1" x14ac:dyDescent="0.3">
      <c r="A27" s="38"/>
      <c r="B27" s="36"/>
      <c r="C27" s="36"/>
      <c r="D27" s="36"/>
      <c r="E27" s="19"/>
      <c r="F27" s="19"/>
      <c r="G27" s="19"/>
      <c r="H27" s="19"/>
      <c r="I27" s="19"/>
      <c r="J27" s="19">
        <f t="shared" si="1"/>
        <v>0</v>
      </c>
      <c r="K27" s="19"/>
      <c r="L27" s="19">
        <f t="shared" si="2"/>
        <v>0</v>
      </c>
      <c r="M27" s="19"/>
      <c r="N27" s="19">
        <f t="shared" si="3"/>
        <v>0</v>
      </c>
      <c r="O27" s="19"/>
      <c r="P27" s="19">
        <f t="shared" si="4"/>
        <v>0</v>
      </c>
    </row>
    <row r="28" spans="1:16" s="5" customFormat="1" x14ac:dyDescent="0.3">
      <c r="A28" s="17" t="s">
        <v>15</v>
      </c>
      <c r="B28" s="8"/>
      <c r="C28" s="8"/>
      <c r="D28" s="20"/>
      <c r="E28" s="16">
        <f>E29+E30</f>
        <v>712015.66599999997</v>
      </c>
      <c r="F28" s="16">
        <f>F29+F30</f>
        <v>0</v>
      </c>
      <c r="G28" s="16">
        <f t="shared" si="0"/>
        <v>712015.66599999997</v>
      </c>
      <c r="H28" s="16">
        <f>H29+H30</f>
        <v>0</v>
      </c>
      <c r="I28" s="16">
        <f>I29+I30</f>
        <v>0</v>
      </c>
      <c r="J28" s="16">
        <f t="shared" si="1"/>
        <v>712015.66599999997</v>
      </c>
      <c r="K28" s="16">
        <f>K29+K30</f>
        <v>0</v>
      </c>
      <c r="L28" s="16">
        <f t="shared" si="2"/>
        <v>712015.66599999997</v>
      </c>
      <c r="M28" s="16">
        <f>M29+M30</f>
        <v>0</v>
      </c>
      <c r="N28" s="16">
        <f t="shared" si="3"/>
        <v>712015.66599999997</v>
      </c>
      <c r="O28" s="16">
        <f>O29+O30</f>
        <v>0</v>
      </c>
      <c r="P28" s="16">
        <f t="shared" si="4"/>
        <v>712015.66599999997</v>
      </c>
    </row>
    <row r="29" spans="1:16" s="5" customFormat="1" x14ac:dyDescent="0.3">
      <c r="A29" s="21" t="s">
        <v>30</v>
      </c>
      <c r="B29" s="15">
        <v>10</v>
      </c>
      <c r="C29" s="15">
        <v>601</v>
      </c>
      <c r="D29" s="15"/>
      <c r="E29" s="19">
        <v>391475</v>
      </c>
      <c r="F29" s="19"/>
      <c r="G29" s="19">
        <f t="shared" si="0"/>
        <v>391475</v>
      </c>
      <c r="H29" s="19"/>
      <c r="I29" s="19"/>
      <c r="J29" s="19">
        <f t="shared" si="1"/>
        <v>391475</v>
      </c>
      <c r="K29" s="19"/>
      <c r="L29" s="19">
        <f t="shared" si="2"/>
        <v>391475</v>
      </c>
      <c r="M29" s="19"/>
      <c r="N29" s="19">
        <f t="shared" si="3"/>
        <v>391475</v>
      </c>
      <c r="O29" s="19"/>
      <c r="P29" s="19">
        <f t="shared" si="4"/>
        <v>391475</v>
      </c>
    </row>
    <row r="30" spans="1:16" s="5" customFormat="1" x14ac:dyDescent="0.3">
      <c r="A30" s="21" t="s">
        <v>31</v>
      </c>
      <c r="B30" s="15">
        <v>10</v>
      </c>
      <c r="C30" s="15">
        <v>601</v>
      </c>
      <c r="D30" s="15" t="s">
        <v>26</v>
      </c>
      <c r="E30" s="19">
        <v>320540.66599999997</v>
      </c>
      <c r="F30" s="19"/>
      <c r="G30" s="19">
        <f t="shared" si="0"/>
        <v>320540.66599999997</v>
      </c>
      <c r="H30" s="19"/>
      <c r="I30" s="19"/>
      <c r="J30" s="19">
        <f t="shared" si="1"/>
        <v>320540.66599999997</v>
      </c>
      <c r="K30" s="19"/>
      <c r="L30" s="19">
        <f t="shared" si="2"/>
        <v>320540.66599999997</v>
      </c>
      <c r="M30" s="19"/>
      <c r="N30" s="19">
        <f t="shared" si="3"/>
        <v>320540.66599999997</v>
      </c>
      <c r="O30" s="19"/>
      <c r="P30" s="19">
        <f t="shared" si="4"/>
        <v>320540.66599999997</v>
      </c>
    </row>
    <row r="31" spans="1:16" s="5" customFormat="1" x14ac:dyDescent="0.3">
      <c r="A31" s="21"/>
      <c r="B31" s="15"/>
      <c r="C31" s="15"/>
      <c r="D31" s="15"/>
      <c r="E31" s="19"/>
      <c r="F31" s="19"/>
      <c r="G31" s="19">
        <f t="shared" si="0"/>
        <v>0</v>
      </c>
      <c r="H31" s="19"/>
      <c r="I31" s="19"/>
      <c r="J31" s="19">
        <f t="shared" si="1"/>
        <v>0</v>
      </c>
      <c r="K31" s="19"/>
      <c r="L31" s="19">
        <f t="shared" si="2"/>
        <v>0</v>
      </c>
      <c r="M31" s="19"/>
      <c r="N31" s="19">
        <f t="shared" si="3"/>
        <v>0</v>
      </c>
      <c r="O31" s="19"/>
      <c r="P31" s="19">
        <f t="shared" si="4"/>
        <v>0</v>
      </c>
    </row>
    <row r="32" spans="1:16" s="5" customFormat="1" x14ac:dyDescent="0.3">
      <c r="A32" s="17" t="s">
        <v>32</v>
      </c>
      <c r="B32" s="8"/>
      <c r="C32" s="8"/>
      <c r="D32" s="23"/>
      <c r="E32" s="16">
        <f>E33+E34+E35+E36+E37</f>
        <v>284000</v>
      </c>
      <c r="F32" s="16">
        <f>F33+F34+F35+F36+F37</f>
        <v>0</v>
      </c>
      <c r="G32" s="16">
        <f t="shared" si="0"/>
        <v>284000</v>
      </c>
      <c r="H32" s="16">
        <f>H33+H34+H35+H36+H37</f>
        <v>0</v>
      </c>
      <c r="I32" s="16">
        <f>I33+I34+I35+I36+I37</f>
        <v>0</v>
      </c>
      <c r="J32" s="16">
        <f t="shared" si="1"/>
        <v>284000</v>
      </c>
      <c r="K32" s="16">
        <f>K33+K34+K35+K36+K37</f>
        <v>0</v>
      </c>
      <c r="L32" s="16">
        <f t="shared" si="2"/>
        <v>284000</v>
      </c>
      <c r="M32" s="16">
        <f>M33+M34+M35+M36+M37</f>
        <v>0</v>
      </c>
      <c r="N32" s="16">
        <f t="shared" si="3"/>
        <v>284000</v>
      </c>
      <c r="O32" s="16">
        <f>O33+O34+O35+O36+O37</f>
        <v>0</v>
      </c>
      <c r="P32" s="16">
        <f t="shared" si="4"/>
        <v>284000</v>
      </c>
    </row>
    <row r="33" spans="1:16" s="5" customFormat="1" x14ac:dyDescent="0.3">
      <c r="A33" s="18" t="s">
        <v>27</v>
      </c>
      <c r="B33" s="15">
        <v>44</v>
      </c>
      <c r="C33" s="15">
        <v>15</v>
      </c>
      <c r="D33" s="15" t="s">
        <v>29</v>
      </c>
      <c r="E33" s="19">
        <v>20000</v>
      </c>
      <c r="F33" s="19"/>
      <c r="G33" s="19">
        <f t="shared" si="0"/>
        <v>20000</v>
      </c>
      <c r="H33" s="19"/>
      <c r="I33" s="19"/>
      <c r="J33" s="19">
        <f t="shared" si="1"/>
        <v>20000</v>
      </c>
      <c r="K33" s="19"/>
      <c r="L33" s="19">
        <f t="shared" si="2"/>
        <v>20000</v>
      </c>
      <c r="M33" s="19"/>
      <c r="N33" s="19">
        <f t="shared" si="3"/>
        <v>20000</v>
      </c>
      <c r="O33" s="19"/>
      <c r="P33" s="19">
        <f t="shared" si="4"/>
        <v>20000</v>
      </c>
    </row>
    <row r="34" spans="1:16" s="5" customFormat="1" x14ac:dyDescent="0.3">
      <c r="A34" s="18" t="s">
        <v>21</v>
      </c>
      <c r="B34" s="15">
        <v>44</v>
      </c>
      <c r="C34" s="15">
        <v>50</v>
      </c>
      <c r="D34" s="15"/>
      <c r="E34" s="19">
        <v>120000</v>
      </c>
      <c r="F34" s="19"/>
      <c r="G34" s="19">
        <f t="shared" si="0"/>
        <v>120000</v>
      </c>
      <c r="H34" s="19"/>
      <c r="I34" s="19"/>
      <c r="J34" s="19">
        <f t="shared" si="1"/>
        <v>120000</v>
      </c>
      <c r="K34" s="19"/>
      <c r="L34" s="19">
        <f t="shared" si="2"/>
        <v>120000</v>
      </c>
      <c r="M34" s="19"/>
      <c r="N34" s="19">
        <f t="shared" si="3"/>
        <v>120000</v>
      </c>
      <c r="O34" s="19"/>
      <c r="P34" s="19">
        <f t="shared" si="4"/>
        <v>120000</v>
      </c>
    </row>
    <row r="35" spans="1:16" s="5" customFormat="1" x14ac:dyDescent="0.3">
      <c r="A35" s="18" t="s">
        <v>24</v>
      </c>
      <c r="B35" s="15">
        <v>44</v>
      </c>
      <c r="C35" s="15">
        <v>55</v>
      </c>
      <c r="D35" s="15"/>
      <c r="E35" s="19">
        <v>127260</v>
      </c>
      <c r="F35" s="19"/>
      <c r="G35" s="19">
        <f t="shared" si="0"/>
        <v>127260</v>
      </c>
      <c r="H35" s="19"/>
      <c r="I35" s="19"/>
      <c r="J35" s="19">
        <f t="shared" si="1"/>
        <v>127260</v>
      </c>
      <c r="K35" s="19"/>
      <c r="L35" s="19">
        <f t="shared" si="2"/>
        <v>127260</v>
      </c>
      <c r="M35" s="19"/>
      <c r="N35" s="19">
        <f t="shared" si="3"/>
        <v>127260</v>
      </c>
      <c r="O35" s="19"/>
      <c r="P35" s="19">
        <f t="shared" si="4"/>
        <v>127260</v>
      </c>
    </row>
    <row r="36" spans="1:16" s="5" customFormat="1" x14ac:dyDescent="0.3">
      <c r="A36" s="18" t="s">
        <v>15</v>
      </c>
      <c r="B36" s="15">
        <v>44</v>
      </c>
      <c r="C36" s="15">
        <v>601</v>
      </c>
      <c r="D36" s="15"/>
      <c r="E36" s="19">
        <v>12740</v>
      </c>
      <c r="F36" s="19"/>
      <c r="G36" s="19">
        <f t="shared" si="0"/>
        <v>12740</v>
      </c>
      <c r="H36" s="19"/>
      <c r="I36" s="19"/>
      <c r="J36" s="19">
        <f t="shared" si="1"/>
        <v>12740</v>
      </c>
      <c r="K36" s="19"/>
      <c r="L36" s="19">
        <f t="shared" si="2"/>
        <v>12740</v>
      </c>
      <c r="M36" s="19"/>
      <c r="N36" s="19">
        <f t="shared" si="3"/>
        <v>12740</v>
      </c>
      <c r="O36" s="19"/>
      <c r="P36" s="19">
        <f t="shared" si="4"/>
        <v>12740</v>
      </c>
    </row>
    <row r="37" spans="1:16" s="5" customFormat="1" x14ac:dyDescent="0.3">
      <c r="A37" s="38" t="s">
        <v>33</v>
      </c>
      <c r="B37" s="36">
        <v>44</v>
      </c>
      <c r="C37" s="36">
        <v>601002</v>
      </c>
      <c r="D37" s="15"/>
      <c r="E37" s="19">
        <v>4000</v>
      </c>
      <c r="F37" s="19"/>
      <c r="G37" s="19">
        <f t="shared" si="0"/>
        <v>4000</v>
      </c>
      <c r="H37" s="19"/>
      <c r="I37" s="19"/>
      <c r="J37" s="19">
        <f t="shared" si="1"/>
        <v>4000</v>
      </c>
      <c r="K37" s="19"/>
      <c r="L37" s="19">
        <f t="shared" si="2"/>
        <v>4000</v>
      </c>
      <c r="M37" s="19"/>
      <c r="N37" s="19">
        <f t="shared" si="3"/>
        <v>4000</v>
      </c>
      <c r="O37" s="19"/>
      <c r="P37" s="19">
        <f t="shared" si="4"/>
        <v>4000</v>
      </c>
    </row>
    <row r="38" spans="1:16" s="5" customFormat="1" x14ac:dyDescent="0.3">
      <c r="A38" s="24"/>
      <c r="B38" s="14"/>
      <c r="C38" s="14"/>
      <c r="D38" s="24"/>
      <c r="E38" s="24">
        <v>0</v>
      </c>
      <c r="F38" s="24">
        <v>0</v>
      </c>
      <c r="G38" s="24">
        <f t="shared" si="0"/>
        <v>0</v>
      </c>
      <c r="H38" s="24">
        <v>0</v>
      </c>
      <c r="I38" s="24">
        <v>0</v>
      </c>
      <c r="J38" s="24">
        <f t="shared" si="1"/>
        <v>0</v>
      </c>
      <c r="K38" s="24">
        <v>0</v>
      </c>
      <c r="L38" s="24">
        <f t="shared" si="2"/>
        <v>0</v>
      </c>
      <c r="M38" s="24">
        <v>0</v>
      </c>
      <c r="N38" s="24">
        <f t="shared" si="3"/>
        <v>0</v>
      </c>
      <c r="O38" s="24">
        <v>0</v>
      </c>
      <c r="P38" s="24">
        <f t="shared" si="4"/>
        <v>0</v>
      </c>
    </row>
    <row r="39" spans="1:16" s="5" customFormat="1" x14ac:dyDescent="0.3">
      <c r="A39" s="17" t="s">
        <v>34</v>
      </c>
      <c r="B39" s="3">
        <v>60</v>
      </c>
      <c r="C39" s="3">
        <v>61</v>
      </c>
      <c r="D39" s="22"/>
      <c r="E39" s="16">
        <v>257822</v>
      </c>
      <c r="F39" s="16"/>
      <c r="G39" s="16">
        <f t="shared" si="0"/>
        <v>257822</v>
      </c>
      <c r="H39" s="16"/>
      <c r="I39" s="16"/>
      <c r="J39" s="16">
        <f t="shared" si="1"/>
        <v>257822</v>
      </c>
      <c r="K39" s="16"/>
      <c r="L39" s="16">
        <f t="shared" si="2"/>
        <v>257822</v>
      </c>
      <c r="M39" s="16"/>
      <c r="N39" s="16">
        <f t="shared" si="3"/>
        <v>257822</v>
      </c>
      <c r="O39" s="16"/>
      <c r="P39" s="16">
        <f t="shared" si="4"/>
        <v>257822</v>
      </c>
    </row>
    <row r="40" spans="1:16" s="5" customFormat="1" x14ac:dyDescent="0.3">
      <c r="A40" s="6"/>
      <c r="B40" s="6"/>
      <c r="C40" s="6"/>
      <c r="D40" s="6"/>
      <c r="E40" s="6"/>
    </row>
    <row r="41" spans="1:16" s="5" customFormat="1" x14ac:dyDescent="0.3">
      <c r="A41" s="6"/>
      <c r="B41" s="6"/>
      <c r="C41" s="6"/>
      <c r="D41" s="6"/>
      <c r="E41" s="6"/>
    </row>
  </sheetData>
  <dataConsolidate/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2F39B9-CC35-4661-9203-916B539FEB20}">
  <ds:schemaRefs>
    <ds:schemaRef ds:uri="http://schemas.microsoft.com/office/2006/documentManagement/types"/>
    <ds:schemaRef ds:uri="194cedfd-18b6-416b-a27a-1daa6530c4f3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548510c3-10e4-40d2-9e57-4ea0b9082f6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9E53C7-3B59-451D-AB95-356666E7D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AF6682-0F02-4422-87EF-7B34FEABE0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3. EKEI</vt:lpstr>
    </vt:vector>
  </TitlesOfParts>
  <Manager/>
  <Company>Registrite ja Infosüsteemide 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Kristi Urmann - JUSTDIGI</cp:lastModifiedBy>
  <cp:revision/>
  <dcterms:created xsi:type="dcterms:W3CDTF">2021-12-14T12:58:35Z</dcterms:created>
  <dcterms:modified xsi:type="dcterms:W3CDTF">2024-12-20T09:38:24Z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2024-12-20T09:35:28Z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8fe098d2-428d-4bd4-9803-7195fe96f0e2</vt:lpwstr>
  </property>
  <property fmtid="{D5CDD505-2E9C-101B-9397-08002B2CF9AE}" pid="8" name="MSIP_Label_defa4170-0d19-0005-0004-bc88714345d2_ActionId">
    <vt:lpwstr>c72647e6-c469-4e3f-ac4e-a4ea156417d7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ediaServiceImageTags">
    <vt:lpwstr/>
  </property>
</Properties>
</file>